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<sst xmlns="http://schemas.openxmlformats.org/spreadsheetml/2006/main" count="50" uniqueCount="45">
  <si>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</si>
  <si>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</si>
  <si>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</si>
  <si>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</si>
  <si>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</si>
  <si>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</si>
  <si>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</si>
  <si>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</si>
  <si>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</si>
  <si>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</si>
  <si>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</si>
  <si>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</si>
  <si>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</si>
  <si>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</si>
  <si>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</si>
  <si>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</si>
  <si>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</si>
  <si>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</si>
  <si>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</si>
  <si>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</si>
  <si>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</si>
  <si>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</si>
  <si>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</si>
  <si>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</si>
  <si>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</si>
  <si>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</si>
  <si>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</si>
  <si>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</si>
  <si>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</si>
  <si>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</si>
  <si>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</si>
  <si>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</si>
  <si>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</si>
  <si>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</si>
  <si>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</si>
  <si>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</si>
  <si>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</si>
  <si>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</si>
  <si>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</si>
  <si>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</si>
  <si>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</si>
  <si>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</si>
  <si>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</si>
  <si>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</si>
  <si>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ул.Мира     д.12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</si>
</sst>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20" zoomScaleNormal="120" zoomScalePageLayoutView="0" workbookViewId="0" topLeftCell="A1">
      <selection activeCell="O8" sqref="O8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1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40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B66</f>
        <v>824.2299999999999</v>
      </c>
      <c r="F9" s="11">
        <f>E9*D9</f>
        <v>717.0800999999999</v>
      </c>
      <c r="G9" s="11">
        <f>F9*6</f>
        <v>4302.480599999999</v>
      </c>
      <c r="H9" s="11">
        <f>E9*D9</f>
        <v>717.0800999999999</v>
      </c>
      <c r="I9" s="12">
        <f>E9*D9</f>
        <v>717.0800999999999</v>
      </c>
      <c r="J9" s="12">
        <f>E9*D9</f>
        <v>717.0800999999999</v>
      </c>
      <c r="K9" s="12">
        <f>E9*D9</f>
        <v>717.0800999999999</v>
      </c>
      <c r="L9" s="12">
        <f>E9*D9</f>
        <v>717.0800999999999</v>
      </c>
      <c r="M9" s="12">
        <f>E9*D9</f>
        <v>717.0800999999999</v>
      </c>
      <c r="N9" s="11">
        <f>SUM(H9:M9)</f>
        <v>4302.4806</v>
      </c>
      <c r="O9" s="11">
        <f>C9+G9-N9</f>
        <v>0</v>
      </c>
    </row>
    <row r="10" spans="1:15" ht="32.25" thickBot="1">
      <c r="A10" s="6">
        <v>2</v>
      </c>
      <c r="B10" s="7" t="s">
        <v>38</v>
      </c>
      <c r="C10" s="8">
        <v>0</v>
      </c>
      <c r="D10" s="9">
        <v>1.31</v>
      </c>
      <c r="E10" s="10">
        <f>B66</f>
        <v>824.2299999999999</v>
      </c>
      <c r="F10" s="11">
        <f>E10*D10</f>
        <v>1079.7413</v>
      </c>
      <c r="G10" s="11">
        <f aca="true" t="shared" si="0" ref="G10:G16">F10*6</f>
        <v>6478.4478</v>
      </c>
      <c r="H10" s="11">
        <f aca="true" t="shared" si="1" ref="H10:H16">E10*D10</f>
        <v>1079.7413</v>
      </c>
      <c r="I10" s="12">
        <f aca="true" t="shared" si="2" ref="I10:I16">E10*D10</f>
        <v>1079.7413</v>
      </c>
      <c r="J10" s="12">
        <f aca="true" t="shared" si="3" ref="J10:J16">E10*D10</f>
        <v>1079.7413</v>
      </c>
      <c r="K10" s="12">
        <f aca="true" t="shared" si="4" ref="K10:K16">E10*D10</f>
        <v>1079.7413</v>
      </c>
      <c r="L10" s="12">
        <f aca="true" t="shared" si="5" ref="L10:L16">E10*D10</f>
        <v>1079.7413</v>
      </c>
      <c r="M10" s="12">
        <f aca="true" t="shared" si="6" ref="M10:M16">E10*D10</f>
        <v>1079.7413</v>
      </c>
      <c r="N10" s="11">
        <f aca="true" t="shared" si="7" ref="N10:N16">SUM(H10:M10)</f>
        <v>6478.447799999999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B66</f>
        <v>824.2299999999999</v>
      </c>
      <c r="F11" s="11">
        <f aca="true" t="shared" si="9" ref="F11:F16">E11*D11</f>
        <v>634.6570999999999</v>
      </c>
      <c r="G11" s="11">
        <f t="shared" si="0"/>
        <v>3807.9425999999994</v>
      </c>
      <c r="H11" s="11">
        <f t="shared" si="1"/>
        <v>634.6570999999999</v>
      </c>
      <c r="I11" s="12">
        <f t="shared" si="2"/>
        <v>634.6570999999999</v>
      </c>
      <c r="J11" s="12">
        <f t="shared" si="3"/>
        <v>634.6570999999999</v>
      </c>
      <c r="K11" s="12">
        <f t="shared" si="4"/>
        <v>634.6570999999999</v>
      </c>
      <c r="L11" s="12">
        <f t="shared" si="5"/>
        <v>634.6570999999999</v>
      </c>
      <c r="M11" s="12">
        <f t="shared" si="6"/>
        <v>634.6570999999999</v>
      </c>
      <c r="N11" s="11">
        <f t="shared" si="7"/>
        <v>3807.9425999999994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B66</f>
        <v>824.2299999999999</v>
      </c>
      <c r="F12" s="11">
        <f t="shared" si="9"/>
        <v>1327.0103</v>
      </c>
      <c r="G12" s="11">
        <f t="shared" si="0"/>
        <v>7962.0617999999995</v>
      </c>
      <c r="H12" s="11">
        <f t="shared" si="1"/>
        <v>1327.0103</v>
      </c>
      <c r="I12" s="12">
        <f t="shared" si="2"/>
        <v>1327.0103</v>
      </c>
      <c r="J12" s="12">
        <f t="shared" si="3"/>
        <v>1327.0103</v>
      </c>
      <c r="K12" s="12">
        <f t="shared" si="4"/>
        <v>1327.0103</v>
      </c>
      <c r="L12" s="12">
        <f t="shared" si="5"/>
        <v>1327.0103</v>
      </c>
      <c r="M12" s="12">
        <f t="shared" si="6"/>
        <v>1327.0103</v>
      </c>
      <c r="N12" s="11">
        <f t="shared" si="7"/>
        <v>7962.0617999999995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B66</f>
        <v>824.2299999999999</v>
      </c>
      <c r="F13" s="11">
        <f t="shared" si="9"/>
        <v>189.57289999999998</v>
      </c>
      <c r="G13" s="11">
        <f t="shared" si="0"/>
        <v>1137.4373999999998</v>
      </c>
      <c r="H13" s="11">
        <f t="shared" si="1"/>
        <v>189.57289999999998</v>
      </c>
      <c r="I13" s="12">
        <f t="shared" si="2"/>
        <v>189.57289999999998</v>
      </c>
      <c r="J13" s="12">
        <f t="shared" si="3"/>
        <v>189.57289999999998</v>
      </c>
      <c r="K13" s="12">
        <f t="shared" si="4"/>
        <v>189.57289999999998</v>
      </c>
      <c r="L13" s="12">
        <f t="shared" si="5"/>
        <v>189.57289999999998</v>
      </c>
      <c r="M13" s="12">
        <f t="shared" si="6"/>
        <v>189.57289999999998</v>
      </c>
      <c r="N13" s="11">
        <f t="shared" si="7"/>
        <v>1137.4373999999998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B66</f>
        <v>824.2299999999999</v>
      </c>
      <c r="F14" s="11">
        <f t="shared" si="9"/>
        <v>667.6263</v>
      </c>
      <c r="G14" s="11">
        <f t="shared" si="0"/>
        <v>4005.7578000000003</v>
      </c>
      <c r="H14" s="11">
        <f t="shared" si="1"/>
        <v>667.6263</v>
      </c>
      <c r="I14" s="12">
        <f t="shared" si="2"/>
        <v>667.6263</v>
      </c>
      <c r="J14" s="12">
        <f t="shared" si="3"/>
        <v>667.6263</v>
      </c>
      <c r="K14" s="12">
        <f t="shared" si="4"/>
        <v>667.6263</v>
      </c>
      <c r="L14" s="12">
        <f t="shared" si="5"/>
        <v>667.6263</v>
      </c>
      <c r="M14" s="12">
        <f t="shared" si="6"/>
        <v>667.6263</v>
      </c>
      <c r="N14" s="11">
        <f t="shared" si="7"/>
        <v>4005.7578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39</v>
      </c>
      <c r="C15" s="8">
        <v>-10072.74</v>
      </c>
      <c r="D15" s="9">
        <v>0.42</v>
      </c>
      <c r="E15" s="10">
        <f>B66</f>
        <v>824.2299999999999</v>
      </c>
      <c r="F15" s="11">
        <f>E15*D15</f>
        <v>346.17659999999995</v>
      </c>
      <c r="G15" s="11">
        <f t="shared" si="0"/>
        <v>2077.0595999999996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-7995.6804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B66</f>
        <v>824.2299999999999</v>
      </c>
      <c r="F16" s="11">
        <f t="shared" si="9"/>
        <v>115.3922</v>
      </c>
      <c r="G16" s="11">
        <f t="shared" si="0"/>
        <v>692.3532</v>
      </c>
      <c r="H16" s="11">
        <f t="shared" si="1"/>
        <v>115.3922</v>
      </c>
      <c r="I16" s="12">
        <f t="shared" si="2"/>
        <v>115.3922</v>
      </c>
      <c r="J16" s="12">
        <f t="shared" si="3"/>
        <v>115.3922</v>
      </c>
      <c r="K16" s="12">
        <f t="shared" si="4"/>
        <v>115.3922</v>
      </c>
      <c r="L16" s="12">
        <f t="shared" si="5"/>
        <v>115.3922</v>
      </c>
      <c r="M16" s="12">
        <f t="shared" si="6"/>
        <v>115.3922</v>
      </c>
      <c r="N16" s="11">
        <f t="shared" si="7"/>
        <v>692.3532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5077.2568</v>
      </c>
      <c r="G17" s="11">
        <f>SUM(G9:G16)</f>
        <v>30463.5408</v>
      </c>
      <c r="H17" s="11">
        <v>0</v>
      </c>
      <c r="I17" s="12">
        <f aca="true" t="shared" si="10" ref="I17:N17">SUM(I9:I16)</f>
        <v>4731.0802</v>
      </c>
      <c r="J17" s="12">
        <f t="shared" si="10"/>
        <v>4731.0802</v>
      </c>
      <c r="K17" s="12">
        <f t="shared" si="10"/>
        <v>4731.0802</v>
      </c>
      <c r="L17" s="12">
        <f t="shared" si="10"/>
        <v>4731.0802</v>
      </c>
      <c r="M17" s="12">
        <f t="shared" si="10"/>
        <v>4731.0802</v>
      </c>
      <c r="N17" s="12">
        <f t="shared" si="10"/>
        <v>28386.4812</v>
      </c>
      <c r="O17" s="11">
        <f>SUM(O9:O16)</f>
        <v>-7995.6804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43</v>
      </c>
      <c r="C20" s="22">
        <f>D66</f>
        <v>30463.68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E66</f>
        <v>28723.629999999997</v>
      </c>
      <c r="D21" s="3" t="s">
        <v>26</v>
      </c>
      <c r="E21" s="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F66</f>
        <v>14470.669999999996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28386.4812</v>
      </c>
      <c r="D23" t="s">
        <v>26</v>
      </c>
    </row>
    <row r="24" spans="2:4" ht="15.75">
      <c r="B24" s="3" t="s">
        <v>29</v>
      </c>
      <c r="C24" s="24">
        <f>E66*0.044</f>
        <v>1263.8397199999997</v>
      </c>
      <c r="D24" t="s">
        <v>26</v>
      </c>
    </row>
    <row r="25" spans="2:4" ht="15.75">
      <c r="B25" s="3" t="s">
        <v>30</v>
      </c>
      <c r="C25" s="24">
        <f>E66*0.01</f>
        <v>287.23629999999997</v>
      </c>
      <c r="D25" t="s">
        <v>26</v>
      </c>
    </row>
    <row r="28" spans="2:3" ht="15">
      <c r="B28" t="s">
        <v>31</v>
      </c>
      <c r="C28" s="25">
        <f>O17</f>
        <v>-7995.6804</v>
      </c>
    </row>
    <row r="31" spans="2:3" ht="15">
      <c r="B31" t="s">
        <v>32</v>
      </c>
      <c r="C31" s="25">
        <f>G17-D66</f>
        <v>-0.13920000000143773</v>
      </c>
    </row>
    <row r="47" spans="2:6" ht="30">
      <c r="B47" s="26" t="s">
        <v>33</v>
      </c>
      <c r="C47" s="27" t="s">
        <v>34</v>
      </c>
      <c r="D47" s="26" t="s">
        <v>35</v>
      </c>
      <c r="E47" s="26" t="s">
        <v>36</v>
      </c>
      <c r="F47" s="26" t="s">
        <v>37</v>
      </c>
    </row>
    <row r="48" spans="2:6" ht="15">
      <c r="B48" s="26">
        <v>49.57</v>
      </c>
      <c r="C48" s="26">
        <v>0</v>
      </c>
      <c r="D48" s="26">
        <v>1832.1</v>
      </c>
      <c r="E48" s="26">
        <v>1832.1</v>
      </c>
      <c r="F48" s="26">
        <f aca="true" t="shared" si="11" ref="F48:F65">C48+D48-E48</f>
        <v>0</v>
      </c>
    </row>
    <row r="49" spans="2:6" ht="15">
      <c r="B49" s="26">
        <v>61.24</v>
      </c>
      <c r="C49" s="26">
        <v>0</v>
      </c>
      <c r="D49" s="26">
        <v>2263.44</v>
      </c>
      <c r="E49" s="26">
        <v>2263.44</v>
      </c>
      <c r="F49" s="26">
        <f t="shared" si="11"/>
        <v>0</v>
      </c>
    </row>
    <row r="50" spans="2:6" ht="15">
      <c r="B50" s="26">
        <v>31.91</v>
      </c>
      <c r="C50" s="26">
        <v>0</v>
      </c>
      <c r="D50" s="26">
        <v>1179.42</v>
      </c>
      <c r="E50" s="26">
        <v>1179.42</v>
      </c>
      <c r="F50" s="26">
        <f>C50+D50-E50</f>
        <v>0</v>
      </c>
    </row>
    <row r="51" spans="2:6" ht="15">
      <c r="B51" s="29">
        <v>44.1</v>
      </c>
      <c r="C51" s="26">
        <v>271.66</v>
      </c>
      <c r="D51" s="26">
        <v>1629.96</v>
      </c>
      <c r="E51" s="26">
        <v>1901.62</v>
      </c>
      <c r="F51" s="26">
        <f>C51+D51-E51</f>
        <v>0</v>
      </c>
    </row>
    <row r="52" spans="2:6" ht="15">
      <c r="B52" s="26">
        <v>45.37</v>
      </c>
      <c r="C52" s="30">
        <v>0</v>
      </c>
      <c r="D52" s="30">
        <v>1676.88</v>
      </c>
      <c r="E52" s="30">
        <v>1676.88</v>
      </c>
      <c r="F52" s="26">
        <f>C52+D52-E52</f>
        <v>0</v>
      </c>
    </row>
    <row r="53" spans="2:6" ht="15">
      <c r="B53" s="26">
        <v>45.8</v>
      </c>
      <c r="C53" s="26">
        <v>9146.33</v>
      </c>
      <c r="D53" s="26">
        <v>1692.78</v>
      </c>
      <c r="E53" s="26"/>
      <c r="F53" s="26">
        <f t="shared" si="11"/>
        <v>10839.11</v>
      </c>
    </row>
    <row r="54" spans="2:6" ht="15">
      <c r="B54" s="26">
        <v>44</v>
      </c>
      <c r="C54" s="26">
        <v>0</v>
      </c>
      <c r="D54" s="26">
        <v>1626.24</v>
      </c>
      <c r="E54" s="26">
        <v>1626.24</v>
      </c>
      <c r="F54" s="26">
        <f t="shared" si="11"/>
        <v>0</v>
      </c>
    </row>
    <row r="55" spans="2:6" ht="15">
      <c r="B55" s="28">
        <v>44.05</v>
      </c>
      <c r="C55" s="28">
        <v>542.7</v>
      </c>
      <c r="D55" s="26">
        <v>1628.1</v>
      </c>
      <c r="E55" s="28">
        <v>1356.75</v>
      </c>
      <c r="F55" s="26">
        <f t="shared" si="11"/>
        <v>814.0500000000002</v>
      </c>
    </row>
    <row r="56" spans="2:6" ht="15">
      <c r="B56" s="26">
        <v>42.7</v>
      </c>
      <c r="C56" s="26">
        <v>526.06</v>
      </c>
      <c r="D56" s="26">
        <v>1578.18</v>
      </c>
      <c r="E56" s="26">
        <v>1841.21</v>
      </c>
      <c r="F56" s="26">
        <f t="shared" si="11"/>
        <v>263.02999999999975</v>
      </c>
    </row>
    <row r="57" spans="2:6" ht="15">
      <c r="B57" s="26">
        <v>48.25</v>
      </c>
      <c r="C57" s="26">
        <v>754.74</v>
      </c>
      <c r="D57" s="26">
        <v>1783.32</v>
      </c>
      <c r="E57" s="26">
        <v>1783.42</v>
      </c>
      <c r="F57" s="26">
        <f t="shared" si="11"/>
        <v>754.6399999999999</v>
      </c>
    </row>
    <row r="58" spans="2:6" ht="15">
      <c r="B58" s="26">
        <v>43.1</v>
      </c>
      <c r="C58" s="26">
        <v>265.5</v>
      </c>
      <c r="D58" s="26">
        <v>1593</v>
      </c>
      <c r="E58" s="26">
        <v>1593</v>
      </c>
      <c r="F58" s="26">
        <f t="shared" si="11"/>
        <v>265.5</v>
      </c>
    </row>
    <row r="59" spans="2:6" ht="15">
      <c r="B59" s="26">
        <v>45.37</v>
      </c>
      <c r="C59" s="30">
        <v>0</v>
      </c>
      <c r="D59" s="26">
        <v>1676.88</v>
      </c>
      <c r="E59" s="26">
        <v>1117.92</v>
      </c>
      <c r="F59" s="26">
        <f t="shared" si="11"/>
        <v>558.96</v>
      </c>
    </row>
    <row r="60" spans="2:6" ht="15">
      <c r="B60" s="26">
        <v>51.3</v>
      </c>
      <c r="C60" s="26">
        <v>0</v>
      </c>
      <c r="D60" s="26">
        <v>1896.06</v>
      </c>
      <c r="E60" s="26">
        <v>1580.05</v>
      </c>
      <c r="F60" s="26">
        <f t="shared" si="11"/>
        <v>316.01</v>
      </c>
    </row>
    <row r="61" spans="2:6" ht="15">
      <c r="B61" s="26">
        <v>45.8</v>
      </c>
      <c r="C61" s="26">
        <v>846.39</v>
      </c>
      <c r="D61" s="26">
        <v>1692.78</v>
      </c>
      <c r="E61" s="26">
        <v>2257.04</v>
      </c>
      <c r="F61" s="26">
        <f t="shared" si="11"/>
        <v>282.1300000000001</v>
      </c>
    </row>
    <row r="62" spans="2:6" ht="15">
      <c r="B62" s="26">
        <v>44.05</v>
      </c>
      <c r="C62" s="26">
        <v>0</v>
      </c>
      <c r="D62" s="26">
        <v>1628.1</v>
      </c>
      <c r="E62" s="26">
        <v>1628.1</v>
      </c>
      <c r="F62" s="26">
        <f t="shared" si="11"/>
        <v>0</v>
      </c>
    </row>
    <row r="63" spans="2:6" ht="15">
      <c r="B63" s="26">
        <v>61.24</v>
      </c>
      <c r="C63" s="26">
        <v>377.24</v>
      </c>
      <c r="D63" s="26">
        <v>2263.44</v>
      </c>
      <c r="E63" s="26">
        <v>2263.44</v>
      </c>
      <c r="F63" s="26">
        <f t="shared" si="11"/>
        <v>377.24000000000024</v>
      </c>
    </row>
    <row r="64" spans="2:6" ht="15">
      <c r="B64" s="26">
        <v>31.01</v>
      </c>
      <c r="C64" s="26">
        <v>0</v>
      </c>
      <c r="D64" s="26">
        <v>1146.12</v>
      </c>
      <c r="E64" s="26">
        <v>1146.12</v>
      </c>
      <c r="F64" s="26">
        <f t="shared" si="11"/>
        <v>0</v>
      </c>
    </row>
    <row r="65" spans="2:6" ht="15">
      <c r="B65" s="26">
        <v>45.37</v>
      </c>
      <c r="C65" s="26">
        <v>0</v>
      </c>
      <c r="D65" s="26">
        <v>1676.88</v>
      </c>
      <c r="E65" s="26">
        <v>1676.88</v>
      </c>
      <c r="F65" s="26">
        <f t="shared" si="11"/>
        <v>0</v>
      </c>
    </row>
    <row r="66" spans="2:6" ht="15">
      <c r="B66" s="26">
        <f>SUM(B48:B65)</f>
        <v>824.2299999999999</v>
      </c>
      <c r="C66" s="26"/>
      <c r="D66" s="26">
        <f>SUM(D48:D65)</f>
        <v>30463.68</v>
      </c>
      <c r="E66" s="26">
        <f>SUM(E48:E65)</f>
        <v>28723.629999999997</v>
      </c>
      <c r="F66" s="26">
        <f>SUM(F48:F65)</f>
        <v>14470.669999999996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2015-02-24T12:20:50Z</cp:lastPrinted>
  <dcterms:modified xsi:type="dcterms:W3CDTF">2015-02-25T05:27:34Z</dcterms:modified>
  <cp:category/>
  <cp:version/>
  <cp:contentType/>
  <cp:contentStatus/>
</cp:coreProperties>
</file>